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555"/>
  </bookViews>
  <sheets>
    <sheet name="Лист1 (2)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/>
  <c r="L16" l="1"/>
  <c r="L13"/>
  <c r="N21" l="1"/>
  <c r="L21"/>
  <c r="N19" l="1"/>
  <c r="L19"/>
  <c r="K68" l="1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N24"/>
  <c r="L24"/>
  <c r="J24"/>
  <c r="O21"/>
  <c r="M21"/>
  <c r="O20"/>
  <c r="M20"/>
  <c r="O19"/>
  <c r="M19"/>
  <c r="O17"/>
  <c r="N17"/>
  <c r="M17"/>
  <c r="L17"/>
  <c r="O16"/>
  <c r="M16"/>
  <c r="O15"/>
  <c r="M15"/>
  <c r="O14"/>
  <c r="M14"/>
  <c r="O13"/>
  <c r="M13"/>
  <c r="O12"/>
  <c r="M12"/>
  <c r="O11"/>
  <c r="M11"/>
  <c r="O10"/>
  <c r="M10"/>
  <c r="O24" l="1"/>
  <c r="M24"/>
</calcChain>
</file>

<file path=xl/sharedStrings.xml><?xml version="1.0" encoding="utf-8"?>
<sst xmlns="http://schemas.openxmlformats.org/spreadsheetml/2006/main" count="117" uniqueCount="80">
  <si>
    <t>№ проекту</t>
  </si>
  <si>
    <t>№ з/п</t>
  </si>
  <si>
    <t>Лісовченко Ірина Володимирівна( 067-507-85-01)</t>
  </si>
  <si>
    <t>Сергіїва Олена Миколаївна (063-715-54-44)</t>
  </si>
  <si>
    <t>Рудьковская Олена Анатоліївна (093-420-85-35)</t>
  </si>
  <si>
    <t xml:space="preserve">Дунас Ірина Анатоліївна </t>
  </si>
  <si>
    <t>Букало Антон Ігорович ( 093-669-54-66)</t>
  </si>
  <si>
    <t>Кондратенко Наталія Григорівна ( 066-215-78-11)</t>
  </si>
  <si>
    <t>Бедзей Анастасія Павлівна (093-591-32-06)</t>
  </si>
  <si>
    <t>Назва проекту</t>
  </si>
  <si>
    <t>Адреса реалізації проекту</t>
  </si>
  <si>
    <t>Автор проекту (П.І.Б., тел.)</t>
  </si>
  <si>
    <t>Замовник</t>
  </si>
  <si>
    <t>Погодження з автором проекту технічних вимог(дата)</t>
  </si>
  <si>
    <t>Погодження з автором проекту календарного плану реалізації(дата)</t>
  </si>
  <si>
    <t>Стан реалізації проекту</t>
  </si>
  <si>
    <t>Сума проекту</t>
  </si>
  <si>
    <t>Наявність договору на виконання робіт(закупівлі товарів, послуг) (дата)</t>
  </si>
  <si>
    <t>Які основні етапи проекту виконано</t>
  </si>
  <si>
    <t>Освоєно</t>
  </si>
  <si>
    <t>тис.грн.</t>
  </si>
  <si>
    <t>%</t>
  </si>
  <si>
    <t>Профінансовано</t>
  </si>
  <si>
    <t>Проблемні питання</t>
  </si>
  <si>
    <t>Головний розпорядник тбюджетних коштів-управління освіти Оболонської районної в місті Києві державної адміністрації</t>
  </si>
  <si>
    <t>Всього:</t>
  </si>
  <si>
    <t>Інформація</t>
  </si>
  <si>
    <t>про реалізацію проектів громадського бюджету м.Києва у 2018 році</t>
  </si>
  <si>
    <t>"Ляльковий театр для учнів молодших класів школи № 29"</t>
  </si>
  <si>
    <t>"Хімія, Фізика, Біологія, Географія, Природознавство-на сучасний лад"  у ЗНЗ № 9, № 252, № 285</t>
  </si>
  <si>
    <t>"Гаряча їжа учням школи № 29 м. Києва"</t>
  </si>
  <si>
    <t>"Сучасна освіта школярів"  ЗНЗ № 8, № 226, № 285</t>
  </si>
  <si>
    <t>"Інклюзивний спортивно-ігровий майданчик "без обмежент" сш № 168"</t>
  </si>
  <si>
    <t>"Інноваційний патріотичний простір "Захисник Вітчизни" шкіл № 285, 252"</t>
  </si>
  <si>
    <t>"Мультимедійний лінгафонний кабінет для учнів школи № 9"</t>
  </si>
  <si>
    <t>"Забезпечення доступності і умов для дітей та молоді з інвалідністю" Ремонт приміщень ТО "Студія "ДІМФО" ( знаходяться в днз № 606)</t>
  </si>
  <si>
    <t>"Лабораторія робототехніки LEGO у школі № 194"</t>
  </si>
  <si>
    <t>"Мультимедійні комплекси для навчальних кабінетів школи № 9"</t>
  </si>
  <si>
    <t>"Комп'ютерні комплекси (1+15) для 14 шкіл Оболонського р-ну"  СШ № 8,9, 14, 29, 104, 194, 211, 214, 216, 226, 239, 240, 252, 285</t>
  </si>
  <si>
    <t>Х</t>
  </si>
  <si>
    <t>№ 0507-11Т від 05.07.18;  №175/18 від 12.09.18; №1809-7Т від 18.09.18</t>
  </si>
  <si>
    <t>-</t>
  </si>
  <si>
    <t>№1807-1Т від 18.07.18; № 1807-3Т від 18.07.18; №24071/Т від 24.07.18</t>
  </si>
  <si>
    <t>№26071/т від 26.07.18</t>
  </si>
  <si>
    <t>№ 1109-4Т від 11.09.18; № 25101-Т від 25.10.18</t>
  </si>
  <si>
    <t>№1109-1КЗ від 11.09.18;№24.9.18 № 0606-1пР</t>
  </si>
  <si>
    <t xml:space="preserve">всі </t>
  </si>
  <si>
    <t>№3007-3/1 від 30.07.18</t>
  </si>
  <si>
    <t>проспект Маршала Рокоссовського,5</t>
  </si>
  <si>
    <t>вул.Героїв Дніпра, 10-б</t>
  </si>
  <si>
    <t>№ 0810-1Т від 08.10.18</t>
  </si>
  <si>
    <t>вул. Калнишевського,3-А</t>
  </si>
  <si>
    <t>№ 2509-2Т від 25.09.18; № 2310п-1 від 23.10.18</t>
  </si>
  <si>
    <t>вул.Озерна,2</t>
  </si>
  <si>
    <t>пр.Оболонський,39-В</t>
  </si>
  <si>
    <t>школа I-III ст.№ 285-вул.Полярна,8-В; школа I-III ст.№ 226-вул.Прирічна,19-Є; школа I-III ст.№ 8-вул.Вишгородська,6</t>
  </si>
  <si>
    <t>Сш № 9- вул. Рокосовського,5;СШ № 252 ім.В.Симоненка-вул.З.Гайдай,10-В;школа I-III ст.№ 285-вул.Полярна,8-В</t>
  </si>
  <si>
    <t>СШ № 252 ім.В.Симоненка-вул.З.Гайдай,10-В;школа I-III ст.№ 285-вул.Полярна,8-В</t>
  </si>
  <si>
    <t>Вдасенко Юлія Миколаївна (068-368-39-14)</t>
  </si>
  <si>
    <t xml:space="preserve">школа I-III ст № 8- вул.Вишгородська,6;  Сш № 9- вул. Рокосовського,5; сш № 14 ім.Грушевського-вул.Макіївська,5; СЗШ № 29- вул. П.Калнишевського,3-А;  школа I-III ст.№ 104 і.О.Ольжича-вул.Лісна,28; Сш № 194 "Перспектива2-вул. Героїв Дніпра,10-Б; СШ № 211-вул.Йорданська,24-А; СШ №214-пр.Оболонський,9-А; СШ № 216-вул.О.Архипенка,8-Г; школа I-III ст.№ 226-вул.Прирічна,19-Є; СШ № 239-пр.Оболонський,16-Д; НВК № 240 "СОЦІУМ"- пр.Г.Сталінграда,39-Г; СШ № 252 ім.В.Симоненка-вул.З.Гайдай,10-В; СЗШ № 285-вул.Полярна,8-В.                                                                                                   </t>
  </si>
  <si>
    <t>управління освіти ОРДА</t>
  </si>
  <si>
    <t>Розпочвлась поставка</t>
  </si>
  <si>
    <t>всі</t>
  </si>
  <si>
    <t xml:space="preserve">проект в робочому режимі </t>
  </si>
  <si>
    <t>(станом на 01.12.2018)</t>
  </si>
  <si>
    <t>триває підключення</t>
  </si>
  <si>
    <t>№1709-2Т від 18.09.18-1950,3 тис.грн;  дог.№ 2211-4Т від 22.11.18 на суму 47,778 тис.грн.</t>
  </si>
  <si>
    <t>№0509-1/п від 05.09.18=1820,0  тис.грн; №1010-1ТН від 10.10.18</t>
  </si>
  <si>
    <t xml:space="preserve">заявка на фін.на 347,1 тис.грн.надана 28.11.18 </t>
  </si>
  <si>
    <t>№ 1709-1Т від 18.09.2018-1950,03 тис.грн; дог.№ 2911-8Т від 29.11.18 на суму 49,500 тис.грн.</t>
  </si>
  <si>
    <t xml:space="preserve">заявка на фін.на 1950,03 тис.грн.надана 28.11.18 </t>
  </si>
  <si>
    <t xml:space="preserve">заявка на фін.на 1950,3тис.грн.надана 28.11.18 </t>
  </si>
  <si>
    <t xml:space="preserve">заявка на фін.на 594,422тис.грн.надана 28.11.18 </t>
  </si>
  <si>
    <t>Спортивно-оздоровчий майданцик</t>
  </si>
  <si>
    <t>вулОзерна,28</t>
  </si>
  <si>
    <t>Рубан Дмитро Олександрович</t>
  </si>
  <si>
    <t>КП "Керуючакомпанія з обслуговування житлового фонду Оболонського району м.Києва"</t>
  </si>
  <si>
    <t>№ 273 від 14.19.2018</t>
  </si>
  <si>
    <t>ГО Творче об"єднання "Студія Дімфо"</t>
  </si>
  <si>
    <t>пот.дор.ОРДА від18.05.2018 №1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</si>
</sst>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4" fontId="1" fillId="0" borderId="1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1" fillId="0" borderId="6" xfId="0" applyNumberFormat="1" applyFont="1" applyFill="1" applyBorder="1"/>
    <xf numFmtId="0" fontId="1" fillId="0" borderId="6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14" fontId="1" fillId="0" borderId="1" xfId="0" applyNumberFormat="1" applyFont="1" applyFill="1" applyBorder="1"/>
    <xf numFmtId="14" fontId="1" fillId="0" borderId="6" xfId="0" applyNumberFormat="1" applyFont="1" applyFill="1" applyBorder="1"/>
    <xf numFmtId="14" fontId="1" fillId="0" borderId="0" xfId="0" applyNumberFormat="1" applyFont="1" applyFill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164" fontId="1" fillId="0" borderId="1" xfId="0" applyNumberFormat="1" applyFont="1" applyFill="1" applyBorder="1"/>
    <xf numFmtId="164" fontId="2" fillId="0" borderId="1" xfId="0" applyNumberFormat="1" applyFont="1" applyFill="1" applyBorder="1"/>
    <xf numFmtId="0" fontId="7" fillId="0" borderId="0" xfId="0" applyFont="1" applyFill="1"/>
    <xf numFmtId="14" fontId="7" fillId="0" borderId="0" xfId="0" applyNumberFormat="1" applyFont="1" applyFill="1"/>
    <xf numFmtId="4" fontId="7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topLeftCell="C14" zoomScale="78" zoomScaleNormal="78" workbookViewId="0">
      <selection activeCell="P18" sqref="P18"/>
    </sheetView>
  </sheetViews>
  <sheetFormatPr defaultRowHeight="15"/>
  <cols>
    <col min="1" max="1" width="8.140625" style="5" customWidth="1"/>
    <col min="2" max="2" width="17.7109375" style="5" customWidth="1"/>
    <col min="3" max="3" width="10.7109375" style="5" customWidth="1"/>
    <col min="4" max="4" width="19.85546875" style="5" customWidth="1"/>
    <col min="5" max="5" width="16.5703125" style="5" customWidth="1"/>
    <col min="6" max="6" width="19.85546875" style="5" customWidth="1"/>
    <col min="7" max="7" width="12.7109375" style="5" customWidth="1"/>
    <col min="8" max="8" width="12.7109375" style="5" bestFit="1" customWidth="1"/>
    <col min="9" max="9" width="14.7109375" style="5" customWidth="1"/>
    <col min="10" max="10" width="15.5703125" style="5" customWidth="1"/>
    <col min="11" max="11" width="15.42578125" style="5" customWidth="1"/>
    <col min="12" max="12" width="10.85546875" style="5" customWidth="1"/>
    <col min="13" max="13" width="9.140625" style="5"/>
    <col min="14" max="14" width="10.140625" style="5" bestFit="1" customWidth="1"/>
    <col min="15" max="15" width="9.140625" style="5"/>
    <col min="16" max="16" width="10.28515625" style="5" customWidth="1"/>
    <col min="17" max="16384" width="9.140625" style="5"/>
  </cols>
  <sheetData>
    <row r="1" spans="1:16" ht="18.7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8.7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22.5">
      <c r="A3" s="13"/>
      <c r="B3" s="13"/>
      <c r="C3" s="13"/>
      <c r="D3" s="13"/>
      <c r="E3" s="13"/>
      <c r="F3" s="13"/>
      <c r="G3" s="13"/>
      <c r="H3" s="13"/>
      <c r="I3" s="14"/>
      <c r="J3" s="14"/>
      <c r="K3" s="14"/>
      <c r="L3" s="61" t="s">
        <v>64</v>
      </c>
      <c r="M3" s="61"/>
      <c r="N3" s="61"/>
      <c r="O3" s="61"/>
      <c r="P3" s="61"/>
    </row>
    <row r="4" spans="1:16" ht="120" customHeight="1">
      <c r="A4" s="62" t="s">
        <v>1</v>
      </c>
      <c r="B4" s="62" t="s">
        <v>9</v>
      </c>
      <c r="C4" s="62" t="s">
        <v>0</v>
      </c>
      <c r="D4" s="62" t="s">
        <v>10</v>
      </c>
      <c r="E4" s="62" t="s">
        <v>11</v>
      </c>
      <c r="F4" s="62" t="s">
        <v>12</v>
      </c>
      <c r="G4" s="62" t="s">
        <v>13</v>
      </c>
      <c r="H4" s="62" t="s">
        <v>14</v>
      </c>
      <c r="I4" s="62" t="s">
        <v>17</v>
      </c>
      <c r="J4" s="65" t="s">
        <v>15</v>
      </c>
      <c r="K4" s="66"/>
      <c r="L4" s="66"/>
      <c r="M4" s="66"/>
      <c r="N4" s="66"/>
      <c r="O4" s="66"/>
      <c r="P4" s="67"/>
    </row>
    <row r="5" spans="1:16" ht="47.25">
      <c r="A5" s="63"/>
      <c r="B5" s="63"/>
      <c r="C5" s="63"/>
      <c r="D5" s="63"/>
      <c r="E5" s="63"/>
      <c r="F5" s="63"/>
      <c r="G5" s="63"/>
      <c r="H5" s="63"/>
      <c r="I5" s="63"/>
      <c r="J5" s="62" t="s">
        <v>16</v>
      </c>
      <c r="K5" s="62" t="s">
        <v>18</v>
      </c>
      <c r="L5" s="65" t="s">
        <v>19</v>
      </c>
      <c r="M5" s="67"/>
      <c r="N5" s="65" t="s">
        <v>22</v>
      </c>
      <c r="O5" s="67"/>
      <c r="P5" s="7" t="s">
        <v>23</v>
      </c>
    </row>
    <row r="6" spans="1:16" ht="15.7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7" t="s">
        <v>20</v>
      </c>
      <c r="M6" s="11" t="s">
        <v>21</v>
      </c>
      <c r="N6" s="7" t="s">
        <v>20</v>
      </c>
      <c r="O6" s="11" t="s">
        <v>21</v>
      </c>
      <c r="P6" s="12"/>
    </row>
    <row r="7" spans="1:16" s="8" customFormat="1" ht="15.7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11">
        <v>13</v>
      </c>
      <c r="N7" s="11">
        <v>14</v>
      </c>
      <c r="O7" s="11">
        <v>15</v>
      </c>
      <c r="P7" s="11">
        <v>16</v>
      </c>
    </row>
    <row r="8" spans="1:16" s="8" customFormat="1" ht="15.75">
      <c r="A8" s="65" t="s">
        <v>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1:16" s="8" customFormat="1" ht="94.5">
      <c r="A9" s="39">
        <v>1</v>
      </c>
      <c r="B9" s="40" t="s">
        <v>73</v>
      </c>
      <c r="C9" s="7">
        <v>66</v>
      </c>
      <c r="D9" s="7" t="s">
        <v>74</v>
      </c>
      <c r="E9" s="7" t="s">
        <v>75</v>
      </c>
      <c r="F9" s="7" t="s">
        <v>76</v>
      </c>
      <c r="G9" s="41">
        <v>43242</v>
      </c>
      <c r="H9" s="41">
        <v>43242</v>
      </c>
      <c r="I9" s="7" t="s">
        <v>77</v>
      </c>
      <c r="J9" s="7">
        <v>379.90499999999997</v>
      </c>
      <c r="K9" s="7">
        <v>379.90499999999997</v>
      </c>
      <c r="L9" s="7">
        <v>379.90499999999997</v>
      </c>
      <c r="M9" s="7">
        <v>100</v>
      </c>
      <c r="N9" s="7">
        <v>379.90499999999997</v>
      </c>
      <c r="O9" s="7">
        <v>100</v>
      </c>
      <c r="P9" s="7"/>
    </row>
    <row r="10" spans="1:16" ht="90">
      <c r="A10" s="1">
        <v>2</v>
      </c>
      <c r="B10" s="26" t="s">
        <v>28</v>
      </c>
      <c r="C10" s="1">
        <v>95</v>
      </c>
      <c r="D10" s="27" t="s">
        <v>51</v>
      </c>
      <c r="E10" s="2" t="s">
        <v>2</v>
      </c>
      <c r="F10" s="2" t="s">
        <v>60</v>
      </c>
      <c r="G10" s="15">
        <v>43245</v>
      </c>
      <c r="H10" s="15">
        <v>43245</v>
      </c>
      <c r="I10" s="28" t="s">
        <v>40</v>
      </c>
      <c r="J10" s="21">
        <v>32.534999999999997</v>
      </c>
      <c r="K10" s="29" t="s">
        <v>46</v>
      </c>
      <c r="L10" s="21">
        <v>26.411999999999999</v>
      </c>
      <c r="M10" s="4">
        <f>L10/J10*100</f>
        <v>81.18026740433379</v>
      </c>
      <c r="N10" s="21">
        <v>26.411999999999999</v>
      </c>
      <c r="O10" s="4">
        <f>N10/J10*100</f>
        <v>81.18026740433379</v>
      </c>
      <c r="P10" s="30" t="s">
        <v>41</v>
      </c>
    </row>
    <row r="11" spans="1:16" ht="144.75" customHeight="1">
      <c r="A11" s="1">
        <v>3</v>
      </c>
      <c r="B11" s="26" t="s">
        <v>29</v>
      </c>
      <c r="C11" s="1">
        <v>319</v>
      </c>
      <c r="D11" s="27" t="s">
        <v>56</v>
      </c>
      <c r="E11" s="2" t="s">
        <v>3</v>
      </c>
      <c r="F11" s="2" t="s">
        <v>60</v>
      </c>
      <c r="G11" s="15">
        <v>43242</v>
      </c>
      <c r="H11" s="15">
        <v>43242</v>
      </c>
      <c r="I11" s="34" t="s">
        <v>69</v>
      </c>
      <c r="J11" s="21">
        <v>1999.95</v>
      </c>
      <c r="K11" s="29" t="s">
        <v>65</v>
      </c>
      <c r="L11" s="21">
        <f>1950.03+49.5</f>
        <v>1999.53</v>
      </c>
      <c r="M11" s="4">
        <f t="shared" ref="M11:M21" si="0">L11/J11*100</f>
        <v>99.978999474986878</v>
      </c>
      <c r="N11" s="21"/>
      <c r="O11" s="4">
        <f t="shared" ref="O11:O24" si="1">N11/J11*100</f>
        <v>0</v>
      </c>
      <c r="P11" s="32" t="s">
        <v>70</v>
      </c>
    </row>
    <row r="12" spans="1:16" ht="90">
      <c r="A12" s="1">
        <v>4</v>
      </c>
      <c r="B12" s="26" t="s">
        <v>30</v>
      </c>
      <c r="C12" s="1">
        <v>340</v>
      </c>
      <c r="D12" s="27" t="s">
        <v>51</v>
      </c>
      <c r="E12" s="2" t="s">
        <v>2</v>
      </c>
      <c r="F12" s="2" t="s">
        <v>60</v>
      </c>
      <c r="G12" s="15">
        <v>43245</v>
      </c>
      <c r="H12" s="15">
        <v>43245</v>
      </c>
      <c r="I12" s="28" t="s">
        <v>42</v>
      </c>
      <c r="J12" s="31">
        <v>399</v>
      </c>
      <c r="K12" s="29" t="s">
        <v>46</v>
      </c>
      <c r="L12" s="4">
        <v>370.37</v>
      </c>
      <c r="M12" s="4">
        <f t="shared" si="0"/>
        <v>92.824561403508781</v>
      </c>
      <c r="N12" s="4">
        <v>370.37</v>
      </c>
      <c r="O12" s="4">
        <f t="shared" si="1"/>
        <v>92.824561403508781</v>
      </c>
      <c r="P12" s="30" t="s">
        <v>41</v>
      </c>
    </row>
    <row r="13" spans="1:16" ht="144" customHeight="1">
      <c r="A13" s="1">
        <v>5</v>
      </c>
      <c r="B13" s="26" t="s">
        <v>31</v>
      </c>
      <c r="C13" s="1">
        <v>387</v>
      </c>
      <c r="D13" s="27" t="s">
        <v>55</v>
      </c>
      <c r="E13" s="2" t="s">
        <v>3</v>
      </c>
      <c r="F13" s="2" t="s">
        <v>60</v>
      </c>
      <c r="G13" s="15">
        <v>43242</v>
      </c>
      <c r="H13" s="15">
        <v>43242</v>
      </c>
      <c r="I13" s="28" t="s">
        <v>66</v>
      </c>
      <c r="J13" s="21">
        <v>1999.95</v>
      </c>
      <c r="K13" s="29" t="s">
        <v>65</v>
      </c>
      <c r="L13" s="21">
        <f>1950.3+47.778</f>
        <v>1998.078</v>
      </c>
      <c r="M13" s="4">
        <f t="shared" si="0"/>
        <v>99.90639765994149</v>
      </c>
      <c r="N13" s="21"/>
      <c r="O13" s="4">
        <f t="shared" si="1"/>
        <v>0</v>
      </c>
      <c r="P13" s="32" t="s">
        <v>71</v>
      </c>
    </row>
    <row r="14" spans="1:16" ht="90">
      <c r="A14" s="1">
        <v>6</v>
      </c>
      <c r="B14" s="2" t="s">
        <v>32</v>
      </c>
      <c r="C14" s="1">
        <v>407</v>
      </c>
      <c r="D14" s="27" t="s">
        <v>53</v>
      </c>
      <c r="E14" s="2" t="s">
        <v>4</v>
      </c>
      <c r="F14" s="2" t="s">
        <v>60</v>
      </c>
      <c r="G14" s="15">
        <v>43243</v>
      </c>
      <c r="H14" s="15">
        <v>43243</v>
      </c>
      <c r="I14" s="28" t="s">
        <v>67</v>
      </c>
      <c r="J14" s="31">
        <v>1850</v>
      </c>
      <c r="K14" s="29" t="s">
        <v>63</v>
      </c>
      <c r="L14" s="21">
        <v>594.42200000000003</v>
      </c>
      <c r="M14" s="4">
        <f t="shared" si="0"/>
        <v>32.130918918918923</v>
      </c>
      <c r="N14" s="21"/>
      <c r="O14" s="4">
        <f t="shared" si="1"/>
        <v>0</v>
      </c>
      <c r="P14" s="32" t="s">
        <v>72</v>
      </c>
    </row>
    <row r="15" spans="1:16" ht="75">
      <c r="A15" s="1">
        <v>7</v>
      </c>
      <c r="B15" s="26" t="s">
        <v>33</v>
      </c>
      <c r="C15" s="1">
        <v>477</v>
      </c>
      <c r="D15" s="27" t="s">
        <v>57</v>
      </c>
      <c r="E15" s="2" t="s">
        <v>5</v>
      </c>
      <c r="F15" s="2" t="s">
        <v>60</v>
      </c>
      <c r="G15" s="15">
        <v>43243</v>
      </c>
      <c r="H15" s="15">
        <v>43243</v>
      </c>
      <c r="I15" s="28" t="s">
        <v>43</v>
      </c>
      <c r="J15" s="31">
        <v>400</v>
      </c>
      <c r="K15" s="29" t="s">
        <v>62</v>
      </c>
      <c r="L15" s="31">
        <v>395</v>
      </c>
      <c r="M15" s="4">
        <f t="shared" si="0"/>
        <v>98.75</v>
      </c>
      <c r="N15" s="31">
        <v>395</v>
      </c>
      <c r="O15" s="4">
        <f t="shared" si="1"/>
        <v>98.75</v>
      </c>
      <c r="P15" s="30" t="s">
        <v>41</v>
      </c>
    </row>
    <row r="16" spans="1:16" ht="112.5" customHeight="1">
      <c r="A16" s="1">
        <v>8</v>
      </c>
      <c r="B16" s="26" t="s">
        <v>34</v>
      </c>
      <c r="C16" s="1">
        <v>523</v>
      </c>
      <c r="D16" s="27" t="s">
        <v>48</v>
      </c>
      <c r="E16" s="2" t="s">
        <v>58</v>
      </c>
      <c r="F16" s="2" t="s">
        <v>60</v>
      </c>
      <c r="G16" s="15">
        <v>37034</v>
      </c>
      <c r="H16" s="15">
        <v>37034</v>
      </c>
      <c r="I16" s="28" t="s">
        <v>44</v>
      </c>
      <c r="J16" s="4">
        <v>398.4</v>
      </c>
      <c r="K16" s="29" t="s">
        <v>62</v>
      </c>
      <c r="L16" s="4">
        <f>46.27+347.1</f>
        <v>393.37</v>
      </c>
      <c r="M16" s="4">
        <f t="shared" si="0"/>
        <v>98.737449799196796</v>
      </c>
      <c r="N16" s="4">
        <v>46.27</v>
      </c>
      <c r="O16" s="4">
        <f t="shared" si="1"/>
        <v>11.613955823293175</v>
      </c>
      <c r="P16" s="32" t="s">
        <v>68</v>
      </c>
    </row>
    <row r="17" spans="1:16" ht="150" customHeight="1">
      <c r="A17" s="56">
        <v>9</v>
      </c>
      <c r="B17" s="50" t="s">
        <v>35</v>
      </c>
      <c r="C17" s="56">
        <v>605</v>
      </c>
      <c r="D17" s="50" t="s">
        <v>54</v>
      </c>
      <c r="E17" s="50" t="s">
        <v>6</v>
      </c>
      <c r="F17" s="2" t="s">
        <v>60</v>
      </c>
      <c r="G17" s="33">
        <v>43244</v>
      </c>
      <c r="H17" s="33">
        <v>43244</v>
      </c>
      <c r="I17" s="34" t="s">
        <v>45</v>
      </c>
      <c r="J17" s="35">
        <v>127.1</v>
      </c>
      <c r="K17" s="29" t="s">
        <v>46</v>
      </c>
      <c r="L17" s="35">
        <f>125.254+1.842</f>
        <v>127.096</v>
      </c>
      <c r="M17" s="36">
        <f t="shared" si="0"/>
        <v>99.996852871754527</v>
      </c>
      <c r="N17" s="35">
        <f>125.254+1.842</f>
        <v>127.096</v>
      </c>
      <c r="O17" s="36">
        <f t="shared" si="1"/>
        <v>99.996852871754527</v>
      </c>
      <c r="P17" s="30" t="s">
        <v>41</v>
      </c>
    </row>
    <row r="18" spans="1:16" ht="45">
      <c r="A18" s="57"/>
      <c r="B18" s="51"/>
      <c r="C18" s="57"/>
      <c r="D18" s="51"/>
      <c r="E18" s="51"/>
      <c r="F18" s="2" t="s">
        <v>78</v>
      </c>
      <c r="G18" s="33">
        <v>43243</v>
      </c>
      <c r="H18" s="33">
        <v>43243</v>
      </c>
      <c r="I18" s="34" t="s">
        <v>79</v>
      </c>
      <c r="J18" s="35">
        <v>270.89999999999998</v>
      </c>
      <c r="K18" s="29" t="s">
        <v>62</v>
      </c>
      <c r="L18" s="35">
        <v>263.39999999999998</v>
      </c>
      <c r="M18" s="36">
        <v>97.2</v>
      </c>
      <c r="N18" s="35">
        <v>263.39999999999998</v>
      </c>
      <c r="O18" s="36">
        <v>97.2</v>
      </c>
      <c r="P18" s="30"/>
    </row>
    <row r="19" spans="1:16" ht="60">
      <c r="A19" s="27">
        <v>10</v>
      </c>
      <c r="B19" s="26" t="s">
        <v>36</v>
      </c>
      <c r="C19" s="27">
        <v>736</v>
      </c>
      <c r="D19" s="27" t="s">
        <v>49</v>
      </c>
      <c r="E19" s="2" t="s">
        <v>4</v>
      </c>
      <c r="F19" s="2" t="s">
        <v>60</v>
      </c>
      <c r="G19" s="28">
        <v>43238</v>
      </c>
      <c r="H19" s="28">
        <v>43238</v>
      </c>
      <c r="I19" s="28" t="s">
        <v>52</v>
      </c>
      <c r="J19" s="37">
        <v>360.69499999999999</v>
      </c>
      <c r="K19" s="29" t="s">
        <v>46</v>
      </c>
      <c r="L19" s="38">
        <f>140+212.5</f>
        <v>352.5</v>
      </c>
      <c r="M19" s="4">
        <f t="shared" si="0"/>
        <v>97.727997338471567</v>
      </c>
      <c r="N19" s="31">
        <f>140+212.5</f>
        <v>352.5</v>
      </c>
      <c r="O19" s="4">
        <f t="shared" si="1"/>
        <v>97.727997338471567</v>
      </c>
      <c r="P19" s="30" t="s">
        <v>41</v>
      </c>
    </row>
    <row r="20" spans="1:16" ht="80.25" customHeight="1">
      <c r="A20" s="1">
        <v>11</v>
      </c>
      <c r="B20" s="2" t="s">
        <v>37</v>
      </c>
      <c r="C20" s="1">
        <v>804</v>
      </c>
      <c r="D20" s="27" t="s">
        <v>48</v>
      </c>
      <c r="E20" s="2" t="s">
        <v>7</v>
      </c>
      <c r="F20" s="2" t="s">
        <v>60</v>
      </c>
      <c r="G20" s="15">
        <v>43244</v>
      </c>
      <c r="H20" s="15">
        <v>43244</v>
      </c>
      <c r="I20" s="28" t="s">
        <v>47</v>
      </c>
      <c r="J20" s="21">
        <v>353.85</v>
      </c>
      <c r="K20" s="29" t="s">
        <v>46</v>
      </c>
      <c r="L20" s="21">
        <v>348.6</v>
      </c>
      <c r="M20" s="4">
        <f t="shared" si="0"/>
        <v>98.516320474777459</v>
      </c>
      <c r="N20" s="21">
        <v>348.6</v>
      </c>
      <c r="O20" s="4">
        <f t="shared" si="1"/>
        <v>98.516320474777459</v>
      </c>
      <c r="P20" s="30" t="s">
        <v>41</v>
      </c>
    </row>
    <row r="21" spans="1:16" ht="409.5" customHeight="1">
      <c r="A21" s="56">
        <v>12</v>
      </c>
      <c r="B21" s="50" t="s">
        <v>38</v>
      </c>
      <c r="C21" s="56">
        <v>881</v>
      </c>
      <c r="D21" s="58" t="s">
        <v>59</v>
      </c>
      <c r="E21" s="50" t="s">
        <v>8</v>
      </c>
      <c r="F21" s="50" t="s">
        <v>60</v>
      </c>
      <c r="G21" s="52">
        <v>43249</v>
      </c>
      <c r="H21" s="52">
        <v>43249</v>
      </c>
      <c r="I21" s="54" t="s">
        <v>50</v>
      </c>
      <c r="J21" s="46">
        <v>1999.9</v>
      </c>
      <c r="K21" s="44" t="s">
        <v>61</v>
      </c>
      <c r="L21" s="46">
        <f>285.636+285.636</f>
        <v>571.27200000000005</v>
      </c>
      <c r="M21" s="48">
        <f t="shared" si="0"/>
        <v>28.565028251412571</v>
      </c>
      <c r="N21" s="46">
        <f>285.636+285.636</f>
        <v>571.27200000000005</v>
      </c>
      <c r="O21" s="48">
        <f t="shared" si="1"/>
        <v>28.565028251412571</v>
      </c>
      <c r="P21" s="42"/>
    </row>
    <row r="22" spans="1:16" ht="74.25" customHeight="1">
      <c r="A22" s="57"/>
      <c r="B22" s="51"/>
      <c r="C22" s="57"/>
      <c r="D22" s="59"/>
      <c r="E22" s="51"/>
      <c r="F22" s="51"/>
      <c r="G22" s="53"/>
      <c r="H22" s="53"/>
      <c r="I22" s="55"/>
      <c r="J22" s="47"/>
      <c r="K22" s="45"/>
      <c r="L22" s="47"/>
      <c r="M22" s="49"/>
      <c r="N22" s="47"/>
      <c r="O22" s="49"/>
      <c r="P22" s="43"/>
    </row>
    <row r="23" spans="1:16">
      <c r="A23" s="1"/>
      <c r="B23" s="1"/>
      <c r="C23" s="1"/>
      <c r="D23" s="1"/>
      <c r="E23" s="2"/>
      <c r="F23" s="2"/>
      <c r="G23" s="15"/>
      <c r="H23" s="15"/>
      <c r="I23" s="15"/>
      <c r="J23" s="21"/>
      <c r="K23" s="4"/>
      <c r="L23" s="21"/>
      <c r="M23" s="4"/>
      <c r="N23" s="21"/>
      <c r="O23" s="4"/>
      <c r="P23" s="3"/>
    </row>
    <row r="24" spans="1:16" ht="15.75">
      <c r="A24" s="3"/>
      <c r="B24" s="20" t="s">
        <v>25</v>
      </c>
      <c r="C24" s="18" t="s">
        <v>39</v>
      </c>
      <c r="D24" s="18" t="s">
        <v>39</v>
      </c>
      <c r="E24" s="18" t="s">
        <v>39</v>
      </c>
      <c r="F24" s="18" t="s">
        <v>39</v>
      </c>
      <c r="G24" s="18" t="s">
        <v>39</v>
      </c>
      <c r="H24" s="18" t="s">
        <v>39</v>
      </c>
      <c r="I24" s="18" t="s">
        <v>39</v>
      </c>
      <c r="J24" s="22">
        <f>SUM(J10:J21)</f>
        <v>10192.279999999999</v>
      </c>
      <c r="K24" s="18" t="s">
        <v>39</v>
      </c>
      <c r="L24" s="22">
        <f t="shared" ref="L24:N24" si="2">SUM(L10:L21)</f>
        <v>7440.05</v>
      </c>
      <c r="M24" s="4">
        <f>L24/J24*100</f>
        <v>72.996915312373687</v>
      </c>
      <c r="N24" s="22">
        <f t="shared" si="2"/>
        <v>2500.9199999999996</v>
      </c>
      <c r="O24" s="4">
        <f t="shared" si="1"/>
        <v>24.537394969525955</v>
      </c>
      <c r="P24" s="19" t="s">
        <v>39</v>
      </c>
    </row>
    <row r="25" spans="1:16" hidden="1">
      <c r="A25" s="1"/>
      <c r="B25" s="1"/>
      <c r="C25" s="1"/>
      <c r="D25" s="1"/>
      <c r="E25" s="2"/>
      <c r="F25" s="2"/>
      <c r="G25" s="15"/>
      <c r="H25" s="15"/>
      <c r="I25" s="16"/>
      <c r="J25" s="9"/>
      <c r="K25" s="9">
        <f t="shared" ref="K25:K68" si="3">I25-J25</f>
        <v>0</v>
      </c>
      <c r="L25" s="10"/>
    </row>
    <row r="26" spans="1:16" hidden="1">
      <c r="A26" s="1"/>
      <c r="B26" s="1"/>
      <c r="C26" s="1"/>
      <c r="D26" s="1"/>
      <c r="E26" s="2"/>
      <c r="F26" s="2"/>
      <c r="G26" s="15"/>
      <c r="H26" s="15"/>
      <c r="I26" s="15"/>
      <c r="J26" s="4"/>
      <c r="K26" s="4">
        <f t="shared" si="3"/>
        <v>0</v>
      </c>
      <c r="L26" s="3"/>
    </row>
    <row r="27" spans="1:16" hidden="1">
      <c r="A27" s="1"/>
      <c r="B27" s="1"/>
      <c r="C27" s="1"/>
      <c r="D27" s="1"/>
      <c r="E27" s="2"/>
      <c r="F27" s="2"/>
      <c r="G27" s="15"/>
      <c r="H27" s="15"/>
      <c r="I27" s="15"/>
      <c r="J27" s="4"/>
      <c r="K27" s="4">
        <f t="shared" si="3"/>
        <v>0</v>
      </c>
      <c r="L27" s="3"/>
    </row>
    <row r="28" spans="1:16" hidden="1">
      <c r="A28" s="1"/>
      <c r="B28" s="1"/>
      <c r="C28" s="1"/>
      <c r="D28" s="1"/>
      <c r="E28" s="2"/>
      <c r="F28" s="2"/>
      <c r="G28" s="15"/>
      <c r="H28" s="15"/>
      <c r="I28" s="15"/>
      <c r="J28" s="4"/>
      <c r="K28" s="4">
        <f t="shared" si="3"/>
        <v>0</v>
      </c>
      <c r="L28" s="3"/>
    </row>
    <row r="29" spans="1:16" hidden="1">
      <c r="A29" s="1"/>
      <c r="B29" s="1"/>
      <c r="C29" s="1"/>
      <c r="D29" s="1"/>
      <c r="E29" s="2"/>
      <c r="F29" s="2"/>
      <c r="G29" s="15"/>
      <c r="H29" s="15"/>
      <c r="I29" s="15"/>
      <c r="J29" s="4"/>
      <c r="K29" s="4">
        <f t="shared" si="3"/>
        <v>0</v>
      </c>
      <c r="L29" s="3"/>
    </row>
    <row r="30" spans="1:16" hidden="1">
      <c r="A30" s="1"/>
      <c r="B30" s="1"/>
      <c r="C30" s="1"/>
      <c r="D30" s="1"/>
      <c r="E30" s="2"/>
      <c r="F30" s="2"/>
      <c r="G30" s="15"/>
      <c r="H30" s="15"/>
      <c r="I30" s="15"/>
      <c r="J30" s="4"/>
      <c r="K30" s="4">
        <f t="shared" si="3"/>
        <v>0</v>
      </c>
      <c r="L30" s="3"/>
    </row>
    <row r="31" spans="1:16" hidden="1">
      <c r="A31" s="1"/>
      <c r="B31" s="1"/>
      <c r="C31" s="1"/>
      <c r="D31" s="1"/>
      <c r="E31" s="2"/>
      <c r="F31" s="2"/>
      <c r="G31" s="15"/>
      <c r="H31" s="15"/>
      <c r="I31" s="15"/>
      <c r="J31" s="4"/>
      <c r="K31" s="4">
        <f t="shared" si="3"/>
        <v>0</v>
      </c>
      <c r="L31" s="3"/>
    </row>
    <row r="32" spans="1:16" hidden="1">
      <c r="A32" s="1"/>
      <c r="B32" s="1"/>
      <c r="C32" s="1"/>
      <c r="D32" s="1"/>
      <c r="E32" s="2"/>
      <c r="F32" s="2"/>
      <c r="G32" s="15"/>
      <c r="H32" s="15"/>
      <c r="I32" s="15"/>
      <c r="J32" s="4"/>
      <c r="K32" s="4">
        <f t="shared" si="3"/>
        <v>0</v>
      </c>
      <c r="L32" s="3"/>
    </row>
    <row r="33" spans="1:12" hidden="1">
      <c r="A33" s="1"/>
      <c r="B33" s="1"/>
      <c r="C33" s="1"/>
      <c r="D33" s="1"/>
      <c r="E33" s="2"/>
      <c r="F33" s="2"/>
      <c r="G33" s="15"/>
      <c r="H33" s="15"/>
      <c r="I33" s="15"/>
      <c r="J33" s="4"/>
      <c r="K33" s="4">
        <f t="shared" si="3"/>
        <v>0</v>
      </c>
      <c r="L33" s="3"/>
    </row>
    <row r="34" spans="1:12" hidden="1">
      <c r="A34" s="1"/>
      <c r="B34" s="1"/>
      <c r="C34" s="1"/>
      <c r="D34" s="1"/>
      <c r="E34" s="2"/>
      <c r="F34" s="2"/>
      <c r="G34" s="15"/>
      <c r="H34" s="15"/>
      <c r="I34" s="15"/>
      <c r="J34" s="4"/>
      <c r="K34" s="4">
        <f t="shared" si="3"/>
        <v>0</v>
      </c>
      <c r="L34" s="3"/>
    </row>
    <row r="35" spans="1:12" hidden="1">
      <c r="A35" s="1"/>
      <c r="B35" s="1"/>
      <c r="C35" s="1"/>
      <c r="D35" s="1"/>
      <c r="E35" s="2"/>
      <c r="F35" s="2"/>
      <c r="G35" s="15"/>
      <c r="H35" s="15"/>
      <c r="I35" s="15"/>
      <c r="J35" s="4"/>
      <c r="K35" s="4">
        <f t="shared" si="3"/>
        <v>0</v>
      </c>
      <c r="L35" s="3"/>
    </row>
    <row r="36" spans="1:12" hidden="1">
      <c r="A36" s="1"/>
      <c r="B36" s="1"/>
      <c r="C36" s="1"/>
      <c r="D36" s="1"/>
      <c r="E36" s="2"/>
      <c r="F36" s="2"/>
      <c r="G36" s="15"/>
      <c r="H36" s="15"/>
      <c r="I36" s="15"/>
      <c r="J36" s="4"/>
      <c r="K36" s="4">
        <f t="shared" si="3"/>
        <v>0</v>
      </c>
      <c r="L36" s="3"/>
    </row>
    <row r="37" spans="1:12" hidden="1">
      <c r="A37" s="1"/>
      <c r="B37" s="1"/>
      <c r="C37" s="1"/>
      <c r="D37" s="1"/>
      <c r="E37" s="2"/>
      <c r="F37" s="2"/>
      <c r="G37" s="15"/>
      <c r="H37" s="15"/>
      <c r="I37" s="15"/>
      <c r="J37" s="4"/>
      <c r="K37" s="4">
        <f t="shared" si="3"/>
        <v>0</v>
      </c>
      <c r="L37" s="3"/>
    </row>
    <row r="38" spans="1:12" hidden="1">
      <c r="A38" s="1"/>
      <c r="B38" s="1"/>
      <c r="C38" s="1"/>
      <c r="D38" s="1"/>
      <c r="E38" s="2"/>
      <c r="F38" s="2"/>
      <c r="G38" s="15"/>
      <c r="H38" s="15"/>
      <c r="I38" s="15"/>
      <c r="J38" s="4"/>
      <c r="K38" s="4">
        <f t="shared" si="3"/>
        <v>0</v>
      </c>
      <c r="L38" s="3"/>
    </row>
    <row r="39" spans="1:12" hidden="1">
      <c r="A39" s="1"/>
      <c r="B39" s="1"/>
      <c r="C39" s="1"/>
      <c r="D39" s="1"/>
      <c r="E39" s="2"/>
      <c r="F39" s="2"/>
      <c r="G39" s="15"/>
      <c r="H39" s="15"/>
      <c r="I39" s="15"/>
      <c r="J39" s="4"/>
      <c r="K39" s="4">
        <f t="shared" si="3"/>
        <v>0</v>
      </c>
      <c r="L39" s="3"/>
    </row>
    <row r="40" spans="1:12" hidden="1">
      <c r="A40" s="1"/>
      <c r="B40" s="1"/>
      <c r="C40" s="1"/>
      <c r="D40" s="1"/>
      <c r="E40" s="2"/>
      <c r="F40" s="2"/>
      <c r="G40" s="15"/>
      <c r="H40" s="15"/>
      <c r="I40" s="15"/>
      <c r="J40" s="4"/>
      <c r="K40" s="4">
        <f t="shared" si="3"/>
        <v>0</v>
      </c>
      <c r="L40" s="3"/>
    </row>
    <row r="41" spans="1:12" hidden="1">
      <c r="A41" s="1"/>
      <c r="B41" s="1"/>
      <c r="C41" s="1"/>
      <c r="D41" s="1"/>
      <c r="E41" s="2"/>
      <c r="F41" s="2"/>
      <c r="G41" s="15"/>
      <c r="H41" s="15"/>
      <c r="I41" s="15"/>
      <c r="J41" s="4"/>
      <c r="K41" s="4">
        <f t="shared" si="3"/>
        <v>0</v>
      </c>
      <c r="L41" s="3"/>
    </row>
    <row r="42" spans="1:12" hidden="1">
      <c r="A42" s="1"/>
      <c r="B42" s="1"/>
      <c r="C42" s="1"/>
      <c r="D42" s="1"/>
      <c r="E42" s="2"/>
      <c r="F42" s="2"/>
      <c r="G42" s="15"/>
      <c r="H42" s="15"/>
      <c r="I42" s="15"/>
      <c r="J42" s="4"/>
      <c r="K42" s="4">
        <f t="shared" si="3"/>
        <v>0</v>
      </c>
      <c r="L42" s="3"/>
    </row>
    <row r="43" spans="1:12" hidden="1">
      <c r="A43" s="1"/>
      <c r="B43" s="1"/>
      <c r="C43" s="1"/>
      <c r="D43" s="1"/>
      <c r="E43" s="2"/>
      <c r="F43" s="2"/>
      <c r="G43" s="15"/>
      <c r="H43" s="15"/>
      <c r="I43" s="15"/>
      <c r="J43" s="4"/>
      <c r="K43" s="4">
        <f t="shared" si="3"/>
        <v>0</v>
      </c>
      <c r="L43" s="3"/>
    </row>
    <row r="44" spans="1:12" hidden="1">
      <c r="A44" s="1"/>
      <c r="B44" s="1"/>
      <c r="C44" s="1"/>
      <c r="D44" s="1"/>
      <c r="E44" s="2"/>
      <c r="F44" s="2"/>
      <c r="G44" s="15"/>
      <c r="H44" s="15"/>
      <c r="I44" s="15"/>
      <c r="J44" s="4"/>
      <c r="K44" s="4">
        <f t="shared" si="3"/>
        <v>0</v>
      </c>
      <c r="L44" s="3"/>
    </row>
    <row r="45" spans="1:12" hidden="1">
      <c r="A45" s="1"/>
      <c r="B45" s="1"/>
      <c r="C45" s="1"/>
      <c r="D45" s="1"/>
      <c r="E45" s="2"/>
      <c r="F45" s="2"/>
      <c r="G45" s="15"/>
      <c r="H45" s="15"/>
      <c r="I45" s="15"/>
      <c r="J45" s="4"/>
      <c r="K45" s="4">
        <f t="shared" si="3"/>
        <v>0</v>
      </c>
      <c r="L45" s="3"/>
    </row>
    <row r="46" spans="1:12" hidden="1">
      <c r="A46" s="1"/>
      <c r="B46" s="1"/>
      <c r="C46" s="1"/>
      <c r="D46" s="1"/>
      <c r="E46" s="2"/>
      <c r="F46" s="2"/>
      <c r="G46" s="15"/>
      <c r="H46" s="15"/>
      <c r="I46" s="15"/>
      <c r="J46" s="4"/>
      <c r="K46" s="4">
        <f t="shared" si="3"/>
        <v>0</v>
      </c>
      <c r="L46" s="3"/>
    </row>
    <row r="47" spans="1:12" hidden="1">
      <c r="A47" s="1"/>
      <c r="B47" s="1"/>
      <c r="C47" s="1"/>
      <c r="D47" s="1"/>
      <c r="E47" s="2"/>
      <c r="F47" s="2"/>
      <c r="G47" s="15"/>
      <c r="H47" s="15"/>
      <c r="I47" s="15"/>
      <c r="J47" s="4"/>
      <c r="K47" s="4">
        <f t="shared" si="3"/>
        <v>0</v>
      </c>
      <c r="L47" s="3"/>
    </row>
    <row r="48" spans="1:12" hidden="1">
      <c r="A48" s="1"/>
      <c r="B48" s="1"/>
      <c r="C48" s="1"/>
      <c r="D48" s="1"/>
      <c r="E48" s="2"/>
      <c r="F48" s="2"/>
      <c r="G48" s="15"/>
      <c r="H48" s="15"/>
      <c r="I48" s="15"/>
      <c r="J48" s="4"/>
      <c r="K48" s="4">
        <f t="shared" si="3"/>
        <v>0</v>
      </c>
      <c r="L48" s="3"/>
    </row>
    <row r="49" spans="1:12" hidden="1">
      <c r="A49" s="1"/>
      <c r="B49" s="1"/>
      <c r="C49" s="1"/>
      <c r="D49" s="1"/>
      <c r="E49" s="2"/>
      <c r="F49" s="2"/>
      <c r="G49" s="15"/>
      <c r="H49" s="15"/>
      <c r="I49" s="15"/>
      <c r="J49" s="4"/>
      <c r="K49" s="4">
        <f t="shared" si="3"/>
        <v>0</v>
      </c>
      <c r="L49" s="3"/>
    </row>
    <row r="50" spans="1:12" hidden="1">
      <c r="A50" s="1"/>
      <c r="B50" s="1"/>
      <c r="C50" s="1"/>
      <c r="D50" s="1"/>
      <c r="E50" s="2"/>
      <c r="F50" s="2"/>
      <c r="G50" s="15"/>
      <c r="H50" s="15"/>
      <c r="I50" s="15"/>
      <c r="J50" s="4"/>
      <c r="K50" s="4">
        <f t="shared" si="3"/>
        <v>0</v>
      </c>
      <c r="L50" s="3"/>
    </row>
    <row r="51" spans="1:12" hidden="1">
      <c r="A51" s="1"/>
      <c r="B51" s="1"/>
      <c r="C51" s="1"/>
      <c r="D51" s="1"/>
      <c r="E51" s="2"/>
      <c r="F51" s="2"/>
      <c r="G51" s="15"/>
      <c r="H51" s="15"/>
      <c r="I51" s="15"/>
      <c r="J51" s="4"/>
      <c r="K51" s="4">
        <f t="shared" si="3"/>
        <v>0</v>
      </c>
      <c r="L51" s="3"/>
    </row>
    <row r="52" spans="1:12" hidden="1">
      <c r="A52" s="1"/>
      <c r="B52" s="1"/>
      <c r="C52" s="1"/>
      <c r="D52" s="1"/>
      <c r="E52" s="2"/>
      <c r="F52" s="2"/>
      <c r="G52" s="15"/>
      <c r="H52" s="15"/>
      <c r="I52" s="15"/>
      <c r="J52" s="4"/>
      <c r="K52" s="4">
        <f t="shared" si="3"/>
        <v>0</v>
      </c>
      <c r="L52" s="3"/>
    </row>
    <row r="53" spans="1:12" hidden="1">
      <c r="A53" s="1"/>
      <c r="B53" s="1"/>
      <c r="C53" s="1"/>
      <c r="D53" s="1"/>
      <c r="E53" s="2"/>
      <c r="F53" s="2"/>
      <c r="G53" s="15"/>
      <c r="H53" s="15"/>
      <c r="I53" s="15"/>
      <c r="J53" s="4"/>
      <c r="K53" s="4">
        <f t="shared" si="3"/>
        <v>0</v>
      </c>
      <c r="L53" s="3"/>
    </row>
    <row r="54" spans="1:12" hidden="1">
      <c r="A54" s="1"/>
      <c r="B54" s="1"/>
      <c r="C54" s="1"/>
      <c r="D54" s="1"/>
      <c r="E54" s="2"/>
      <c r="F54" s="2"/>
      <c r="G54" s="15"/>
      <c r="H54" s="15"/>
      <c r="I54" s="15"/>
      <c r="J54" s="4"/>
      <c r="K54" s="4">
        <f t="shared" si="3"/>
        <v>0</v>
      </c>
      <c r="L54" s="3"/>
    </row>
    <row r="55" spans="1:12" hidden="1">
      <c r="A55" s="1"/>
      <c r="B55" s="1"/>
      <c r="C55" s="1"/>
      <c r="D55" s="1"/>
      <c r="E55" s="2"/>
      <c r="F55" s="2"/>
      <c r="G55" s="15"/>
      <c r="H55" s="15"/>
      <c r="I55" s="15"/>
      <c r="J55" s="4"/>
      <c r="K55" s="4">
        <f t="shared" si="3"/>
        <v>0</v>
      </c>
      <c r="L55" s="3"/>
    </row>
    <row r="56" spans="1:12" hidden="1">
      <c r="A56" s="1"/>
      <c r="B56" s="1"/>
      <c r="C56" s="1"/>
      <c r="D56" s="1"/>
      <c r="E56" s="2"/>
      <c r="F56" s="2"/>
      <c r="G56" s="15"/>
      <c r="H56" s="15"/>
      <c r="I56" s="15"/>
      <c r="J56" s="4"/>
      <c r="K56" s="4">
        <f t="shared" si="3"/>
        <v>0</v>
      </c>
      <c r="L56" s="3"/>
    </row>
    <row r="57" spans="1:12" hidden="1">
      <c r="A57" s="1"/>
      <c r="B57" s="1"/>
      <c r="C57" s="1"/>
      <c r="D57" s="1"/>
      <c r="E57" s="2"/>
      <c r="F57" s="2"/>
      <c r="G57" s="15"/>
      <c r="H57" s="15"/>
      <c r="I57" s="15"/>
      <c r="J57" s="4"/>
      <c r="K57" s="4">
        <f t="shared" si="3"/>
        <v>0</v>
      </c>
      <c r="L57" s="3"/>
    </row>
    <row r="58" spans="1:12" hidden="1">
      <c r="A58" s="1"/>
      <c r="B58" s="1"/>
      <c r="C58" s="1"/>
      <c r="D58" s="1"/>
      <c r="E58" s="2"/>
      <c r="F58" s="2"/>
      <c r="G58" s="15"/>
      <c r="H58" s="15"/>
      <c r="I58" s="15"/>
      <c r="J58" s="4"/>
      <c r="K58" s="4">
        <f t="shared" si="3"/>
        <v>0</v>
      </c>
      <c r="L58" s="3"/>
    </row>
    <row r="59" spans="1:12" hidden="1">
      <c r="A59" s="1"/>
      <c r="B59" s="1"/>
      <c r="C59" s="1"/>
      <c r="D59" s="1"/>
      <c r="E59" s="2"/>
      <c r="F59" s="2"/>
      <c r="G59" s="15"/>
      <c r="H59" s="15"/>
      <c r="I59" s="15"/>
      <c r="J59" s="4"/>
      <c r="K59" s="4">
        <f t="shared" si="3"/>
        <v>0</v>
      </c>
      <c r="L59" s="3"/>
    </row>
    <row r="60" spans="1:12" hidden="1">
      <c r="A60" s="1"/>
      <c r="B60" s="1"/>
      <c r="C60" s="1"/>
      <c r="D60" s="1"/>
      <c r="E60" s="2"/>
      <c r="F60" s="2"/>
      <c r="G60" s="15"/>
      <c r="H60" s="15"/>
      <c r="I60" s="15"/>
      <c r="J60" s="4"/>
      <c r="K60" s="4">
        <f t="shared" si="3"/>
        <v>0</v>
      </c>
      <c r="L60" s="3"/>
    </row>
    <row r="61" spans="1:12" hidden="1">
      <c r="A61" s="1"/>
      <c r="B61" s="1"/>
      <c r="C61" s="1"/>
      <c r="D61" s="1"/>
      <c r="E61" s="2"/>
      <c r="F61" s="2"/>
      <c r="G61" s="15"/>
      <c r="H61" s="15"/>
      <c r="I61" s="15"/>
      <c r="J61" s="4"/>
      <c r="K61" s="4">
        <f t="shared" si="3"/>
        <v>0</v>
      </c>
      <c r="L61" s="3"/>
    </row>
    <row r="62" spans="1:12" hidden="1">
      <c r="A62" s="1"/>
      <c r="B62" s="1"/>
      <c r="C62" s="1"/>
      <c r="D62" s="1"/>
      <c r="E62" s="2"/>
      <c r="F62" s="2"/>
      <c r="G62" s="15"/>
      <c r="H62" s="15"/>
      <c r="I62" s="15"/>
      <c r="J62" s="4"/>
      <c r="K62" s="4">
        <f t="shared" si="3"/>
        <v>0</v>
      </c>
      <c r="L62" s="3"/>
    </row>
    <row r="63" spans="1:12" hidden="1">
      <c r="A63" s="1"/>
      <c r="B63" s="1"/>
      <c r="C63" s="1"/>
      <c r="D63" s="1"/>
      <c r="E63" s="2"/>
      <c r="F63" s="2"/>
      <c r="G63" s="15"/>
      <c r="H63" s="15"/>
      <c r="I63" s="15"/>
      <c r="J63" s="4"/>
      <c r="K63" s="4">
        <f t="shared" si="3"/>
        <v>0</v>
      </c>
      <c r="L63" s="3"/>
    </row>
    <row r="64" spans="1:12" hidden="1">
      <c r="A64" s="1"/>
      <c r="B64" s="1"/>
      <c r="C64" s="1"/>
      <c r="D64" s="1"/>
      <c r="E64" s="2"/>
      <c r="F64" s="2"/>
      <c r="G64" s="15"/>
      <c r="H64" s="15"/>
      <c r="I64" s="15"/>
      <c r="J64" s="4"/>
      <c r="K64" s="4">
        <f t="shared" si="3"/>
        <v>0</v>
      </c>
      <c r="L64" s="3"/>
    </row>
    <row r="65" spans="1:15" hidden="1">
      <c r="A65" s="1"/>
      <c r="B65" s="1"/>
      <c r="C65" s="1"/>
      <c r="D65" s="1"/>
      <c r="E65" s="2"/>
      <c r="F65" s="2"/>
      <c r="G65" s="15"/>
      <c r="H65" s="15"/>
      <c r="I65" s="15"/>
      <c r="J65" s="4"/>
      <c r="K65" s="4">
        <f t="shared" si="3"/>
        <v>0</v>
      </c>
      <c r="L65" s="3"/>
    </row>
    <row r="66" spans="1:15" hidden="1">
      <c r="A66" s="1"/>
      <c r="B66" s="1"/>
      <c r="C66" s="1"/>
      <c r="D66" s="1"/>
      <c r="E66" s="2"/>
      <c r="F66" s="2"/>
      <c r="G66" s="15"/>
      <c r="H66" s="15"/>
      <c r="I66" s="15"/>
      <c r="J66" s="4"/>
      <c r="K66" s="4">
        <f t="shared" si="3"/>
        <v>0</v>
      </c>
      <c r="L66" s="3"/>
    </row>
    <row r="67" spans="1:15" hidden="1">
      <c r="A67" s="1"/>
      <c r="B67" s="1"/>
      <c r="C67" s="1"/>
      <c r="D67" s="1"/>
      <c r="E67" s="2"/>
      <c r="F67" s="2"/>
      <c r="G67" s="15"/>
      <c r="H67" s="15"/>
      <c r="I67" s="15"/>
      <c r="J67" s="4"/>
      <c r="K67" s="4">
        <f t="shared" si="3"/>
        <v>0</v>
      </c>
      <c r="L67" s="3"/>
    </row>
    <row r="68" spans="1:15" hidden="1">
      <c r="A68" s="1"/>
      <c r="B68" s="1"/>
      <c r="C68" s="1"/>
      <c r="D68" s="1"/>
      <c r="E68" s="2"/>
      <c r="F68" s="2"/>
      <c r="G68" s="15"/>
      <c r="H68" s="15"/>
      <c r="I68" s="15"/>
      <c r="J68" s="4"/>
      <c r="K68" s="4">
        <f t="shared" si="3"/>
        <v>0</v>
      </c>
      <c r="L68" s="3"/>
    </row>
    <row r="69" spans="1:15">
      <c r="G69" s="17"/>
      <c r="H69" s="17"/>
      <c r="I69" s="17"/>
      <c r="J69" s="6"/>
      <c r="K69" s="6"/>
    </row>
    <row r="70" spans="1:15">
      <c r="G70" s="17"/>
      <c r="H70" s="17"/>
      <c r="I70" s="17"/>
      <c r="J70" s="6"/>
      <c r="K70" s="6"/>
    </row>
    <row r="71" spans="1:15" ht="16.5">
      <c r="B71" s="23"/>
      <c r="E71" s="23"/>
      <c r="F71" s="23"/>
      <c r="G71" s="24"/>
      <c r="H71" s="24"/>
      <c r="I71" s="24"/>
      <c r="J71" s="25"/>
      <c r="K71" s="25"/>
      <c r="L71" s="23"/>
      <c r="M71" s="23"/>
      <c r="N71" s="23"/>
      <c r="O71" s="23"/>
    </row>
    <row r="72" spans="1:15" ht="16.5">
      <c r="D72" s="23"/>
      <c r="E72" s="23"/>
      <c r="F72" s="23"/>
      <c r="G72" s="24"/>
      <c r="H72" s="24"/>
      <c r="I72" s="24"/>
      <c r="J72" s="25"/>
      <c r="K72" s="25"/>
      <c r="L72" s="23"/>
      <c r="M72" s="23"/>
      <c r="N72" s="23"/>
      <c r="O72" s="23"/>
    </row>
    <row r="73" spans="1:15" ht="16.5">
      <c r="D73" s="23"/>
      <c r="E73" s="23"/>
      <c r="F73" s="23"/>
      <c r="G73" s="24"/>
      <c r="H73" s="24"/>
      <c r="I73" s="24"/>
      <c r="J73" s="23"/>
      <c r="K73" s="23"/>
      <c r="L73" s="23"/>
      <c r="M73" s="23"/>
      <c r="N73" s="23"/>
      <c r="O73" s="23"/>
    </row>
    <row r="74" spans="1:15" ht="16.5">
      <c r="B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16.5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6.5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16.5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16.5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</sheetData>
  <mergeCells count="39">
    <mergeCell ref="B17:B18"/>
    <mergeCell ref="C17:C18"/>
    <mergeCell ref="D17:D18"/>
    <mergeCell ref="A17:A18"/>
    <mergeCell ref="E17:E18"/>
    <mergeCell ref="A8:P8"/>
    <mergeCell ref="H4:H6"/>
    <mergeCell ref="I4:I6"/>
    <mergeCell ref="J4:P4"/>
    <mergeCell ref="J5:J6"/>
    <mergeCell ref="K5:K6"/>
    <mergeCell ref="L5:M5"/>
    <mergeCell ref="N5:O5"/>
    <mergeCell ref="A1:P1"/>
    <mergeCell ref="A2:P2"/>
    <mergeCell ref="L3:P3"/>
    <mergeCell ref="A4:A6"/>
    <mergeCell ref="B4:B6"/>
    <mergeCell ref="C4:C6"/>
    <mergeCell ref="D4:D6"/>
    <mergeCell ref="E4:E6"/>
    <mergeCell ref="F4:F6"/>
    <mergeCell ref="G4:G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P21:P22"/>
    <mergeCell ref="K21:K22"/>
    <mergeCell ref="L21:L22"/>
    <mergeCell ref="M21:M22"/>
    <mergeCell ref="N21:N22"/>
    <mergeCell ref="O21:O22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user</cp:lastModifiedBy>
  <cp:lastPrinted>2018-12-03T09:44:05Z</cp:lastPrinted>
  <dcterms:created xsi:type="dcterms:W3CDTF">2018-05-21T07:53:57Z</dcterms:created>
  <dcterms:modified xsi:type="dcterms:W3CDTF">2018-12-03T09:50:38Z</dcterms:modified>
</cp:coreProperties>
</file>